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56" activeTab="0"/>
  </bookViews>
  <sheets>
    <sheet name="დანართი 1" sheetId="1" r:id="rId1"/>
  </sheets>
  <definedNames>
    <definedName name="_xlnm.Print_Area" localSheetId="0">'დანართი 1'!$A$1:$F$72</definedName>
    <definedName name="_xlnm.Print_Titles" localSheetId="0">'დანართი 1'!$1:$5</definedName>
  </definedNames>
  <calcPr fullCalcOnLoad="1"/>
</workbook>
</file>

<file path=xl/sharedStrings.xml><?xml version="1.0" encoding="utf-8"?>
<sst xmlns="http://schemas.openxmlformats.org/spreadsheetml/2006/main" count="139" uniqueCount="95">
  <si>
    <t>LS</t>
  </si>
  <si>
    <t>m</t>
  </si>
  <si>
    <t>t</t>
  </si>
  <si>
    <t>1.10.14</t>
  </si>
  <si>
    <t>Borehole visual observation using a borehole camera, inc. recording on tape; renting cost of equipment during the entire time of the works.</t>
  </si>
  <si>
    <t>1.10.15</t>
  </si>
  <si>
    <t>Borehole visual observation, incl. video or photographic support, and report with description and interpretation of the results.</t>
  </si>
  <si>
    <t>mowyobilobebis mowodeba, montaJi da demontaJi.E</t>
  </si>
  <si>
    <t>c</t>
  </si>
  <si>
    <t>N#.</t>
  </si>
  <si>
    <t xml:space="preserve">raodenoba </t>
  </si>
  <si>
    <t>samuSaos dasaxeleba</t>
  </si>
  <si>
    <t>cementaciis samuSaoebi</t>
  </si>
  <si>
    <t>burRilis momzadeba sacementaciod</t>
  </si>
  <si>
    <t>pakeris dayeneba sacementacio burRilebSi (48-60 mm) erT-etapiani (sakontaqto) cementaciisaTvis</t>
  </si>
  <si>
    <t>pakeris dayeneba sacementacio burRilebSi (min. 76 mm) mraval-etapiani cementaciisaTvis daRmavali rigiT</t>
  </si>
  <si>
    <t>pakeris dayeneba sacementacio burRilebSi (min. 76 mm) mraval-etapiani cementaciisaTvis aRmavali rigiT</t>
  </si>
  <si>
    <t>qviSis miwodeba</t>
  </si>
  <si>
    <t>wylis testebi da burRilebis (sadrenaJo an sapiezometro) garecxva</t>
  </si>
  <si>
    <t>savele da laboratoriuli testebi</t>
  </si>
  <si>
    <t>kldis nimuSebis (min. 76 mm diametri) erT-RerZa kumSvaze gamocda da drekadobisa da deformaciuli statikuri modulebis dadgena</t>
  </si>
  <si>
    <t>gamyarebuli cementis nimuSebis (kernis diametri 6 sm) erT-RerZa kumSvaze gamocda</t>
  </si>
  <si>
    <t>sT</t>
  </si>
  <si>
    <t>kldis nimuSebis (min. 76 mm diametri) saidentifikacio testebi, kuTri wonis, STanTqmadobis, petrografiuli analizis CaTvliT</t>
  </si>
  <si>
    <t>sacementacio burRilebis brunviTi burRva (min. diametri 48 mm) kldeSi da betonSi kernis amoRebis gareSe, Stangebis gadambis,  wylis miwodebis da yvela dakavSirebuli samuSaos CaTvliT</t>
  </si>
  <si>
    <t>sacementacio burRilebis brunviTi burRva (min. diametri 48 mm) gamyarebul cementSi kernis amoRebis gareSe, Stangebis gadambis,  wylis miwodebis da yvela dakavSirebuli samuSaos CaTvliT</t>
  </si>
  <si>
    <t>cementis narevisTvis wvrilfraqciuli cementis miwodeba (siwmindis sidide 3500).</t>
  </si>
  <si>
    <t>burRvis samuSaoebi</t>
  </si>
  <si>
    <t>ganzom.
erTeuli</t>
  </si>
  <si>
    <t>kernis Cawyoba yuTebSi da sawyobSi gadatana (anazRaurdeba Cawyobili kernebis sigrZis mixedviT)</t>
  </si>
  <si>
    <t>sadrenaJo da sapiezometro burRilebis gamorecxva wylis wneviT</t>
  </si>
  <si>
    <t xml:space="preserve">wylis wneviTi testebi (luJeoni) min. 76 mm diametris nebismieri daxrilobis burRilSi daRmavali rigiT, 10-wuTiani xangrZlivobis xuT etapad, yvela dakavSirebuli samuSaosa da wylis testis angariSis momzadebis CaTvliT </t>
  </si>
  <si>
    <t xml:space="preserve">obieqtze arsebuli sawyobidan samuSao ubnamde saburRi mowyobilobis  gadatana da momzadeba </t>
  </si>
  <si>
    <t xml:space="preserve">kernis saburRi brunviTi danadgaris sruli kompleqtis mowodeba (burRvis parametrebis gamzom mowyobilobasTan erTad), maT Soris mowyobilobis qiris gadasaxadi samuSaoTa warmoebis mTeli periodis ganmavlobaSi, obieqtze transportireba, teqnikuri momsaxureba, obieqtidan gatana da yvela dakavSirebuli samuSao. </t>
  </si>
  <si>
    <t>betonis saremonto zedapiris gawmenda maRali wnevis WavliT da mowesrigeba</t>
  </si>
  <si>
    <r>
      <t>m</t>
    </r>
    <r>
      <rPr>
        <vertAlign val="superscript"/>
        <sz val="10"/>
        <color indexed="8"/>
        <rFont val="AcadNusx"/>
        <family val="0"/>
      </rPr>
      <t>2</t>
    </r>
  </si>
  <si>
    <t xml:space="preserve">samSeneblo xsnariT (betonis jdenis sawinaaRmdego danamatiT, aluminis fqvili) dazianebuli zedapiris dafarva maqsimum 5 sm sisqiT.  </t>
  </si>
  <si>
    <t>samSeneblo xsnariT damatebiTi fenis datana (meore fena) 10 sm-mde</t>
  </si>
  <si>
    <t>samSeneblo narCenebis (betoni, qanebi da sxva) datvirTva da transportireba gvirabidan nagavsayarze</t>
  </si>
  <si>
    <r>
      <t>m</t>
    </r>
    <r>
      <rPr>
        <vertAlign val="superscript"/>
        <sz val="10"/>
        <color indexed="8"/>
        <rFont val="AcadNusx"/>
        <family val="0"/>
      </rPr>
      <t>3</t>
    </r>
  </si>
  <si>
    <t>jami</t>
  </si>
  <si>
    <t>dRg, 18%</t>
  </si>
  <si>
    <t>sul</t>
  </si>
  <si>
    <t>zedapiruli wyalsagdebis gaswvriv erTi saburRi adgilidan meoreze saburRi mowyobilobis gadaadgileba, daSlis da awyobis CaTvliT,  gruntis zedapiris aRdgena yovel gaburRil adgilas, samuSaod momzadeba da yvela dakavSirebuli samuSao</t>
  </si>
  <si>
    <t>kvleviTi brunviTi burRva kldeSi da betonSi kernis uwyveti amoRebiT (kernis min. diametri 76 mm) da ormagi/sammagi svetisebri miliT, Stangebis gadambis,  wylis miwodebis da yvela dakavSirebuli samuSaos CaTvliT</t>
  </si>
  <si>
    <t>sacdeli panelebi</t>
  </si>
  <si>
    <t>daxrili waburRilebis burRva</t>
  </si>
  <si>
    <t>4.1a</t>
  </si>
  <si>
    <t>pakerebi</t>
  </si>
  <si>
    <t>siRrme 0-dan 14-mde</t>
  </si>
  <si>
    <t>siRrme 0-dan 14-mde pirveli rigis sacementacio burRilebi</t>
  </si>
  <si>
    <t>sadrenaJo Waburrilebis burRva (diametri 100mm) kldeSi da betonSi kernis amoRebis gareSe, Stangebis gadambis,  wylis miwodebis da yvela dakavSirebuli samuSaos CaTvliT.</t>
  </si>
  <si>
    <t>sakonsolidacio burRilebis brunviTi burRva (min. dimateri 48mm) kldeSi da betonSi kernis amoRebis gareSe, Stangebis gadambis,  wylis miwodebis da yvela dakavSirebuli samuSaos CaTvliT.</t>
  </si>
  <si>
    <t>cementacia (cementis xsnariT) maqsimum 14 m sigrZis daxril burRilebSi</t>
  </si>
  <si>
    <t>cementacia (cementis xsnariT) maqsimum 14 m sigrZis  daxril  burRilebSi</t>
  </si>
  <si>
    <t>sacruli analizi</t>
  </si>
  <si>
    <t>napralebis/bzarebis damuSaveba swrafSemkvreli cementiT</t>
  </si>
  <si>
    <t>gr.m</t>
  </si>
  <si>
    <t>siRrme 0-dan 9-mde pirveli rigis sacementacio burRilebi</t>
  </si>
  <si>
    <t>siRrme 0-dan 9-mde meore rigir sacementacio burRilebi</t>
  </si>
  <si>
    <t>sacementacio burRilebis brunviTi burRva (min. diametri 76 mm) gamyarebul cementSi kernis amoRebis gareSe, Stangebis gadambis,  wylis miwodebis da yvela dakavSirebuli samuSaos CaTvliT</t>
  </si>
  <si>
    <t>jamuri Tanxa</t>
  </si>
  <si>
    <t>zedapiruli wyalsagdebis sareabilitacio monakveTis mTel sigrZeze (210 m), samuSao ubnis energomomaragebis sistemis mowyoba, Senaxva da demontaJi;  (samSeneblo samuSaoebis teqnikuri specifikacia; Tavi 2.3)</t>
  </si>
  <si>
    <t>zedapiruli wyalsagdebis sareabilitacio monakveTis mTel sigrZeze, wylis satumbi sistemis mowyoba, Senaxva da demontaJi (samSeneblo samuSaoebis teqnikuri specifikacia; Tavi 2.4)</t>
  </si>
  <si>
    <t>mobilizaciis da demobilizaciis samuSaoebi</t>
  </si>
  <si>
    <t>4.3a</t>
  </si>
  <si>
    <t>4.4a</t>
  </si>
  <si>
    <t>4.4b</t>
  </si>
  <si>
    <t>4.4c</t>
  </si>
  <si>
    <t>4.5a</t>
  </si>
  <si>
    <t>4.5b</t>
  </si>
  <si>
    <t>4.5c</t>
  </si>
  <si>
    <t>5.1a</t>
  </si>
  <si>
    <t>5.1b</t>
  </si>
  <si>
    <t>5.1c</t>
  </si>
  <si>
    <t>siRrme 0-dan 9-mde pirveli rigis kvleviTi sacementacio burRilebi</t>
  </si>
  <si>
    <t>sakonsolidacio cementacia (cementis xsnariT) zedapiruli wyalsagdebis arxSi maqsimum 5 m sigrZis daxril burRilebSi</t>
  </si>
  <si>
    <t>sakontrolo burRilebis brunviTi burRva (kernis min. diametri 76 mm)</t>
  </si>
  <si>
    <t>piezometris montaJi</t>
  </si>
  <si>
    <r>
      <t xml:space="preserve">kontraqtorisaTvis saWiro yvela droebiTi saTavsos mowyoba, Senaxva da demontaJi </t>
    </r>
    <r>
      <rPr>
        <sz val="10"/>
        <rFont val="AcadNusx"/>
        <family val="0"/>
      </rPr>
      <t>(samSeneblo samuSaoebis teqnikuri specifikacia; Tavi 1)</t>
    </r>
  </si>
  <si>
    <r>
      <t>meTodologiasTan dakavSirebuli xarjebi (</t>
    </r>
    <r>
      <rPr>
        <i/>
        <sz val="10"/>
        <color indexed="8"/>
        <rFont val="AcadNusx"/>
        <family val="0"/>
      </rPr>
      <t>specteqnikis momsaxureba, xaraCoebis montaJi da gadaadgileba, gvirabis fskeris gawmenda da dazianebuli ubnebis xreSiT Sevseba, sxvadasxva damxmare mowyobilobebi, masalebi da sxva.)</t>
    </r>
  </si>
  <si>
    <r>
      <t>bzarebze dakvirvebis mowyobiloba (</t>
    </r>
    <r>
      <rPr>
        <sz val="10"/>
        <rFont val="Arial"/>
        <family val="2"/>
      </rPr>
      <t>crackmeter)</t>
    </r>
  </si>
  <si>
    <r>
      <t>wylis testi (wylis donis daweva WaburRilSi</t>
    </r>
    <r>
      <rPr>
        <sz val="10"/>
        <rFont val="Arial"/>
        <family val="2"/>
      </rPr>
      <t>)</t>
    </r>
  </si>
  <si>
    <r>
      <t xml:space="preserve">superplastifikatoris </t>
    </r>
    <r>
      <rPr>
        <sz val="10"/>
        <rFont val="Arial"/>
        <family val="2"/>
      </rPr>
      <t>"SIKA products"</t>
    </r>
    <r>
      <rPr>
        <sz val="10"/>
        <rFont val="AcadNusx"/>
        <family val="0"/>
      </rPr>
      <t xml:space="preserve"> miwodeba</t>
    </r>
  </si>
  <si>
    <r>
      <t>betonis mosaxvis zedapiris aRdgena jdenis sawinaaRmdego specialuri samSeneblo xsnariT maqsimum 5 sm sisqis fenebiT (</t>
    </r>
    <r>
      <rPr>
        <b/>
        <i/>
        <sz val="10"/>
        <rFont val="Arial"/>
        <family val="2"/>
      </rPr>
      <t xml:space="preserve">MAPEI </t>
    </r>
    <r>
      <rPr>
        <b/>
        <i/>
        <sz val="10"/>
        <rFont val="AcadNusx"/>
        <family val="0"/>
      </rPr>
      <t xml:space="preserve">an </t>
    </r>
    <r>
      <rPr>
        <b/>
        <i/>
        <sz val="10"/>
        <rFont val="Arial"/>
        <family val="2"/>
      </rPr>
      <t xml:space="preserve">SIKA </t>
    </r>
    <r>
      <rPr>
        <b/>
        <i/>
        <sz val="10"/>
        <rFont val="AcadNusx"/>
        <family val="0"/>
      </rPr>
      <t>tipis, ixile teqnikuri angariSi). (opcia)</t>
    </r>
  </si>
  <si>
    <t>siRrme 0-dan 14-mde meore rigis sacementacio burRilebi</t>
  </si>
  <si>
    <t>sacementacio fardis dros dazianebuli betonis zedapiris aRdgena</t>
  </si>
  <si>
    <r>
      <t xml:space="preserve">siRrme 0-dan 9-mde mesame rigir sacementacio burRilebi </t>
    </r>
    <r>
      <rPr>
        <b/>
        <sz val="10"/>
        <rFont val="AcadNusx"/>
        <family val="0"/>
      </rPr>
      <t>(ofcia saWiroebis SemTxvevaSi)</t>
    </r>
  </si>
  <si>
    <r>
      <t xml:space="preserve">sacementacio mowyobilobis sruli kompleqtis mowodeba (cementaciis parametrebis gamzom mowyobilobasTan erTad), maT Soris mowyobilobis qiris gadasaxadi samuSaoTa warmoebis mTeli periodis </t>
    </r>
    <r>
      <rPr>
        <sz val="10"/>
        <rFont val="AcadNusx"/>
        <family val="0"/>
      </rPr>
      <t xml:space="preserve"> ganmavlobaSi, obieqtze transportireba, teqnikuri momsaxureba, obieqtidan gatana da nebismieri dakavSirebuli samuSao.</t>
    </r>
  </si>
  <si>
    <r>
      <t xml:space="preserve">siRrme 0-dan 14-mde mesame rigis sacementacio burRilebi </t>
    </r>
    <r>
      <rPr>
        <b/>
        <sz val="10"/>
        <rFont val="AcadNusx"/>
        <family val="0"/>
      </rPr>
      <t>(ofcia saWiroebis SemTxvevaSi)</t>
    </r>
  </si>
  <si>
    <t>manometri</t>
  </si>
  <si>
    <t>kerniT burRva, kernis geologiuri aRwera, piezometri montaJi, maT Soris yvela saWiro masala</t>
  </si>
  <si>
    <t>danarTi 1 xarjTaRricxva</t>
  </si>
  <si>
    <t xml:space="preserve">erTeuli fasi larSi </t>
  </si>
  <si>
    <t xml:space="preserve">jamuri fasi larSi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</si>
</sst>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 #,##0_ ;_ * \-#,##0_ ;_ * &quot;-&quot;_ ;_ @_ "/>
    <numFmt numFmtId="194" formatCode="_ &quot;SFr.&quot;\ * #,##0.00_ ;_ &quot;SFr.&quot;\ * \-#,##0.00_ ;_ &quot;SFr.&quot;\ * &quot;-&quot;??_ ;_ @_ "/>
    <numFmt numFmtId="195" formatCode="_ * #,##0.00_ ;_ * \-#,##0.00_ ;_ * &quot;-&quot;??_ ;_ @_ "/>
    <numFmt numFmtId="196" formatCode="0.0"/>
    <numFmt numFmtId="197" formatCode="#,##0.00000"/>
    <numFmt numFmtId="198" formatCode="0.0%"/>
    <numFmt numFmtId="199" formatCode="0.0000"/>
    <numFmt numFmtId="200" formatCode="#,##0.000000"/>
    <numFmt numFmtId="201" formatCode="_-* #,##0.00_р_._-;\-* #,##0.00_р_._-;_-* &quot;-&quot;???_р_._-;_-@_-"/>
    <numFmt numFmtId="202" formatCode="_([$€]* #,##0.00_);_([$€]* \(#,##0.00\);_([$€]* &quot;-&quot;??_);_(@_)"/>
    <numFmt numFmtId="203" formatCode="#,##0.0"/>
    <numFmt numFmtId="204" formatCode="#,##0.000"/>
    <numFmt numFmtId="205" formatCode="#,##0.0000"/>
    <numFmt numFmtId="206" formatCode="0.0000000"/>
    <numFmt numFmtId="207" formatCode="0.00000000"/>
    <numFmt numFmtId="208" formatCode="0.000000000"/>
    <numFmt numFmtId="209" formatCode="0.0000000000"/>
    <numFmt numFmtId="210" formatCode="0.00000000000"/>
    <numFmt numFmtId="211" formatCode="0.000000000000"/>
    <numFmt numFmtId="212" formatCode="#,##0.0000000"/>
    <numFmt numFmtId="213" formatCode="#,##0.0000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
    <numFmt numFmtId="219" formatCode="_(* #,##0.000_);_(* \(#,##0.000\);_(* &quot;-&quot;??_);_(@_)"/>
    <numFmt numFmtId="220" formatCode="_(* #,##0.0_);_(* \(#,##0.0\);_(* &quot;-&quot;??_);_(@_)"/>
    <numFmt numFmtId="221" formatCode="_(* #,##0.0_);_(* \(#,##0.0\);_(* &quot;-&quot;?_);_(@_)"/>
    <numFmt numFmtId="222" formatCode="_(* #,##0_);_(* \(#,##0\);_(* &quot;-&quot;??_);_(@_)"/>
    <numFmt numFmtId="223" formatCode="&quot;Yes&quot;;&quot;Yes&quot;;&quot;No&quot;"/>
    <numFmt numFmtId="224" formatCode="&quot;True&quot;;&quot;True&quot;;&quot;False&quot;"/>
    <numFmt numFmtId="225" formatCode="&quot;On&quot;;&quot;On&quot;;&quot;Off&quot;"/>
  </numFmts>
  <fonts count="50">
    <font>
      <sz val="10"/>
      <name val="Arial"/>
      <family val="0"/>
    </font>
    <font>
      <sz val="10"/>
      <name val="Arial Cyr"/>
      <family val="0"/>
    </font>
    <font>
      <u val="single"/>
      <sz val="10"/>
      <color indexed="36"/>
      <name val="MS Sans Serif"/>
      <family val="2"/>
    </font>
    <font>
      <u val="single"/>
      <sz val="10"/>
      <color indexed="12"/>
      <name val="MS Sans Serif"/>
      <family val="2"/>
    </font>
    <font>
      <sz val="10"/>
      <name val="AcadNusx"/>
      <family val="0"/>
    </font>
    <font>
      <vertAlign val="superscript"/>
      <sz val="10"/>
      <color indexed="8"/>
      <name val="AcadNusx"/>
      <family val="0"/>
    </font>
    <font>
      <b/>
      <sz val="10"/>
      <name val="AcadNusx"/>
      <family val="0"/>
    </font>
    <font>
      <b/>
      <sz val="10"/>
      <name val="Arial"/>
      <family val="2"/>
    </font>
    <font>
      <b/>
      <i/>
      <sz val="10"/>
      <name val="Arial"/>
      <family val="2"/>
    </font>
    <font>
      <b/>
      <i/>
      <sz val="10"/>
      <name val="AcadNusx"/>
      <family val="0"/>
    </font>
    <font>
      <i/>
      <sz val="10"/>
      <color indexed="8"/>
      <name val="AcadNusx"/>
      <family val="0"/>
    </font>
    <font>
      <i/>
      <sz val="10"/>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cadNusx"/>
      <family val="0"/>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cadNusx"/>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Alignment="1">
      <alignment/>
    </xf>
    <xf numFmtId="0" fontId="4" fillId="0" borderId="0" xfId="0" applyFont="1" applyAlignment="1">
      <alignment/>
    </xf>
    <xf numFmtId="0" fontId="48"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shrinkToFit="1"/>
    </xf>
    <xf numFmtId="0" fontId="48" fillId="0" borderId="10" xfId="0" applyFont="1" applyFill="1" applyBorder="1" applyAlignment="1">
      <alignment horizontal="left" vertical="center" wrapText="1"/>
    </xf>
    <xf numFmtId="0" fontId="4" fillId="0" borderId="10" xfId="0" applyFont="1" applyFill="1" applyBorder="1" applyAlignment="1">
      <alignment horizontal="center" vertical="center" wrapText="1" shrinkToFit="1"/>
    </xf>
    <xf numFmtId="196" fontId="48" fillId="33" borderId="10" xfId="0" applyNumberFormat="1" applyFont="1" applyFill="1" applyBorder="1" applyAlignment="1">
      <alignment horizontal="center" vertical="center"/>
    </xf>
    <xf numFmtId="196" fontId="48" fillId="0" borderId="10" xfId="0" applyNumberFormat="1" applyFont="1" applyFill="1" applyBorder="1" applyAlignment="1">
      <alignment horizontal="center" vertical="center"/>
    </xf>
    <xf numFmtId="3" fontId="0" fillId="0" borderId="10" xfId="0" applyNumberFormat="1" applyFont="1" applyBorder="1" applyAlignment="1">
      <alignment horizontal="center" vertical="center"/>
    </xf>
    <xf numFmtId="3" fontId="0" fillId="0" borderId="10" xfId="0" applyNumberFormat="1" applyFont="1" applyFill="1" applyBorder="1" applyAlignment="1">
      <alignment horizontal="center" vertical="center"/>
    </xf>
    <xf numFmtId="3" fontId="48" fillId="33" borderId="10"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7" fillId="0" borderId="0" xfId="0" applyFont="1" applyFill="1" applyBorder="1" applyAlignment="1">
      <alignment vertical="top"/>
    </xf>
    <xf numFmtId="0" fontId="0" fillId="0" borderId="0" xfId="0" applyFont="1" applyFill="1" applyAlignment="1">
      <alignment wrapText="1" shrinkToFit="1"/>
    </xf>
    <xf numFmtId="0" fontId="6" fillId="0" borderId="0" xfId="0" applyFont="1" applyFill="1" applyAlignment="1">
      <alignment horizontal="center" vertical="top" wrapText="1"/>
    </xf>
    <xf numFmtId="3" fontId="7" fillId="0" borderId="0" xfId="0" applyNumberFormat="1" applyFont="1" applyFill="1" applyAlignment="1">
      <alignment horizontal="center" vertical="center" wrapText="1"/>
    </xf>
    <xf numFmtId="4" fontId="0" fillId="0" borderId="0" xfId="0" applyNumberFormat="1" applyFont="1" applyFill="1" applyAlignment="1">
      <alignment horizontal="left" vertical="center"/>
    </xf>
    <xf numFmtId="4" fontId="7" fillId="0" borderId="0" xfId="0" applyNumberFormat="1" applyFont="1" applyFill="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3" fontId="6"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shrinkToFit="1"/>
    </xf>
    <xf numFmtId="0" fontId="7" fillId="34" borderId="10" xfId="0" applyFont="1" applyFill="1" applyBorder="1" applyAlignment="1">
      <alignment horizontal="center" vertical="center" wrapText="1" shrinkToFit="1"/>
    </xf>
    <xf numFmtId="0" fontId="6" fillId="34" borderId="10" xfId="0" applyFont="1" applyFill="1" applyBorder="1" applyAlignment="1">
      <alignment horizontal="center" vertical="center" shrinkToFit="1"/>
    </xf>
    <xf numFmtId="3" fontId="7"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shrinkToFit="1"/>
    </xf>
    <xf numFmtId="0" fontId="9" fillId="34" borderId="10" xfId="0" applyFont="1" applyFill="1" applyBorder="1" applyAlignment="1">
      <alignment vertical="center" wrapText="1"/>
    </xf>
    <xf numFmtId="0" fontId="9" fillId="34" borderId="10" xfId="0" applyFont="1" applyFill="1" applyBorder="1" applyAlignment="1">
      <alignment horizontal="center" vertical="center" shrinkToFit="1"/>
    </xf>
    <xf numFmtId="3" fontId="8" fillId="34" borderId="10" xfId="0" applyNumberFormat="1" applyFont="1" applyFill="1" applyBorder="1" applyAlignment="1">
      <alignment horizontal="center" vertical="center"/>
    </xf>
    <xf numFmtId="4" fontId="8" fillId="34" borderId="10" xfId="0" applyNumberFormat="1" applyFont="1" applyFill="1" applyBorder="1" applyAlignment="1">
      <alignment horizontal="center" vertical="center"/>
    </xf>
    <xf numFmtId="3" fontId="7" fillId="34" borderId="10" xfId="0" applyNumberFormat="1" applyFont="1" applyFill="1" applyBorder="1" applyAlignment="1">
      <alignment horizontal="center" vertical="center" shrinkToFit="1"/>
    </xf>
    <xf numFmtId="0" fontId="49" fillId="0" borderId="10" xfId="0" applyFont="1" applyFill="1" applyBorder="1" applyAlignment="1">
      <alignment horizontal="center" vertical="center"/>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3" fontId="4" fillId="0" borderId="10" xfId="0" applyNumberFormat="1" applyFont="1" applyFill="1" applyBorder="1" applyAlignment="1">
      <alignment horizontal="center" vertical="center"/>
    </xf>
    <xf numFmtId="0" fontId="49" fillId="34" borderId="10" xfId="0" applyFont="1" applyFill="1" applyBorder="1" applyAlignment="1">
      <alignment horizontal="center" vertical="center"/>
    </xf>
    <xf numFmtId="0" fontId="48" fillId="34" borderId="10" xfId="0" applyFont="1" applyFill="1" applyBorder="1" applyAlignment="1">
      <alignment horizontal="center" vertical="center" wrapText="1"/>
    </xf>
    <xf numFmtId="3" fontId="4" fillId="34" borderId="10" xfId="0" applyNumberFormat="1" applyFont="1" applyFill="1" applyBorder="1" applyAlignment="1">
      <alignment horizontal="center" vertical="center"/>
    </xf>
    <xf numFmtId="0" fontId="7" fillId="34" borderId="10" xfId="0" applyFont="1" applyFill="1" applyBorder="1" applyAlignment="1">
      <alignment vertical="center" shrinkToFit="1"/>
    </xf>
    <xf numFmtId="0" fontId="0"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vertical="center" wrapText="1"/>
    </xf>
    <xf numFmtId="0" fontId="4" fillId="0" borderId="10" xfId="0" applyFont="1" applyFill="1" applyBorder="1" applyAlignment="1">
      <alignment vertical="center" wrapText="1" shrinkToFit="1"/>
    </xf>
    <xf numFmtId="0" fontId="4" fillId="0" borderId="10" xfId="0" applyFont="1" applyFill="1" applyBorder="1" applyAlignment="1">
      <alignment horizontal="left" vertical="center" wrapText="1" shrinkToFit="1"/>
    </xf>
    <xf numFmtId="0" fontId="9" fillId="34" borderId="10" xfId="0" applyFont="1" applyFill="1" applyBorder="1" applyAlignment="1">
      <alignment vertical="center" wrapText="1" shrinkToFit="1"/>
    </xf>
    <xf numFmtId="0" fontId="11" fillId="34" borderId="10" xfId="0" applyFont="1" applyFill="1" applyBorder="1" applyAlignment="1">
      <alignment horizontal="center" vertical="center" shrinkToFit="1"/>
    </xf>
    <xf numFmtId="3" fontId="11" fillId="34" borderId="10" xfId="0" applyNumberFormat="1" applyFont="1" applyFill="1" applyBorder="1" applyAlignment="1">
      <alignment horizontal="center" vertical="center"/>
    </xf>
    <xf numFmtId="0" fontId="4" fillId="0" borderId="10" xfId="0" applyFont="1" applyBorder="1" applyAlignment="1">
      <alignment/>
    </xf>
    <xf numFmtId="3" fontId="4" fillId="0" borderId="10" xfId="0" applyNumberFormat="1" applyFont="1" applyBorder="1" applyAlignment="1">
      <alignment horizontal="center" vertical="center"/>
    </xf>
    <xf numFmtId="0" fontId="0" fillId="0" borderId="0" xfId="0" applyFont="1" applyFill="1" applyAlignment="1">
      <alignment/>
    </xf>
    <xf numFmtId="3" fontId="9"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shrinkToFit="1"/>
    </xf>
    <xf numFmtId="0" fontId="4" fillId="34" borderId="10" xfId="0" applyFont="1" applyFill="1" applyBorder="1" applyAlignment="1">
      <alignment vertical="center" wrapText="1" shrinkToFit="1"/>
    </xf>
    <xf numFmtId="0" fontId="4" fillId="34"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Border="1" applyAlignment="1">
      <alignment/>
    </xf>
    <xf numFmtId="203"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3" fontId="9"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0" fillId="0" borderId="0" xfId="0" applyFont="1" applyBorder="1" applyAlignment="1">
      <alignment horizontal="center" vertical="center" shrinkToFit="1"/>
    </xf>
    <xf numFmtId="0" fontId="8" fillId="0" borderId="0" xfId="0" applyFont="1" applyBorder="1" applyAlignment="1">
      <alignment horizontal="left" vertical="center" shrinkToFit="1"/>
    </xf>
    <xf numFmtId="196" fontId="0" fillId="0" borderId="0" xfId="0" applyNumberFormat="1" applyFont="1" applyBorder="1" applyAlignment="1">
      <alignment horizontal="center" vertical="center" shrinkToFit="1"/>
    </xf>
    <xf numFmtId="0" fontId="0" fillId="0" borderId="11" xfId="0" applyFont="1" applyBorder="1" applyAlignment="1">
      <alignment horizontal="left" vertical="center" shrinkToFit="1"/>
    </xf>
    <xf numFmtId="0" fontId="0" fillId="0" borderId="12" xfId="0" applyFont="1" applyFill="1" applyBorder="1" applyAlignment="1">
      <alignment vertical="center" wrapText="1" shrinkToFit="1"/>
    </xf>
    <xf numFmtId="0" fontId="4" fillId="0" borderId="10" xfId="0" applyFont="1" applyBorder="1" applyAlignment="1">
      <alignment horizontal="center" vertical="center" shrinkToFit="1"/>
    </xf>
    <xf numFmtId="4" fontId="0" fillId="0" borderId="10" xfId="0" applyNumberFormat="1" applyFont="1" applyBorder="1" applyAlignment="1">
      <alignment horizontal="center" vertical="center"/>
    </xf>
    <xf numFmtId="0" fontId="0" fillId="0" borderId="13" xfId="0" applyFont="1" applyBorder="1" applyAlignment="1">
      <alignment horizontal="left" vertical="center" shrinkToFit="1"/>
    </xf>
    <xf numFmtId="0" fontId="0" fillId="0" borderId="14" xfId="0" applyFont="1" applyFill="1" applyBorder="1" applyAlignment="1">
      <alignment vertical="center" wrapText="1" shrinkToFit="1"/>
    </xf>
    <xf numFmtId="0" fontId="4" fillId="0" borderId="15" xfId="0" applyFont="1" applyBorder="1" applyAlignment="1">
      <alignment horizontal="center" vertical="center" shrinkToFit="1"/>
    </xf>
    <xf numFmtId="3" fontId="0" fillId="0" borderId="15" xfId="0" applyNumberFormat="1" applyFont="1" applyBorder="1" applyAlignment="1">
      <alignment horizontal="center" vertical="center"/>
    </xf>
    <xf numFmtId="4" fontId="0" fillId="0" borderId="15" xfId="0" applyNumberFormat="1"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wrapText="1"/>
    </xf>
    <xf numFmtId="0" fontId="7" fillId="0" borderId="0" xfId="0" applyFont="1" applyFill="1" applyBorder="1" applyAlignment="1">
      <alignment vertical="center" wrapText="1"/>
    </xf>
    <xf numFmtId="0" fontId="4" fillId="0" borderId="0" xfId="0" applyFont="1" applyBorder="1" applyAlignment="1">
      <alignment horizontal="center" vertical="center" wrapText="1"/>
    </xf>
    <xf numFmtId="3" fontId="0" fillId="0" borderId="0" xfId="0" applyNumberFormat="1" applyFont="1" applyBorder="1" applyAlignment="1">
      <alignment horizontal="center" vertical="center" wrapText="1"/>
    </xf>
    <xf numFmtId="0" fontId="6" fillId="0" borderId="0" xfId="0" applyFont="1" applyAlignment="1">
      <alignment horizontal="center"/>
    </xf>
    <xf numFmtId="0" fontId="7" fillId="0" borderId="0" xfId="0" applyFont="1" applyFill="1" applyBorder="1" applyAlignment="1">
      <alignment vertical="center" wrapText="1"/>
    </xf>
    <xf numFmtId="0" fontId="0" fillId="0" borderId="0"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showGridLines="0" tabSelected="1" zoomScaleSheetLayoutView="85" workbookViewId="0" topLeftCell="A28">
      <selection activeCell="H5" sqref="H5"/>
    </sheetView>
  </sheetViews>
  <sheetFormatPr defaultColWidth="9.140625" defaultRowHeight="12.75"/>
  <cols>
    <col min="1" max="1" width="5.28125" style="12" customWidth="1"/>
    <col min="2" max="2" width="70.00390625" style="12" customWidth="1"/>
    <col min="3" max="3" width="10.421875" style="1" bestFit="1" customWidth="1"/>
    <col min="4" max="4" width="12.00390625" style="12" bestFit="1" customWidth="1"/>
    <col min="5" max="5" width="10.421875" style="12" bestFit="1" customWidth="1"/>
    <col min="6" max="6" width="14.28125" style="12" bestFit="1" customWidth="1"/>
    <col min="7" max="16384" width="9.140625" style="13" customWidth="1"/>
  </cols>
  <sheetData>
    <row r="1" spans="1:7" ht="15">
      <c r="A1" s="1"/>
      <c r="B1" s="1"/>
      <c r="F1" s="1"/>
      <c r="G1" s="1"/>
    </row>
    <row r="2" spans="1:6" ht="15">
      <c r="A2" s="81" t="s">
        <v>92</v>
      </c>
      <c r="B2" s="81"/>
      <c r="C2" s="81"/>
      <c r="D2" s="81"/>
      <c r="E2" s="81"/>
      <c r="F2" s="81"/>
    </row>
    <row r="3" spans="1:6" ht="15">
      <c r="A3" s="14"/>
      <c r="B3" s="15"/>
      <c r="C3" s="16"/>
      <c r="D3" s="17"/>
      <c r="E3" s="18"/>
      <c r="F3" s="19"/>
    </row>
    <row r="4" spans="1:6" ht="45">
      <c r="A4" s="20" t="s">
        <v>9</v>
      </c>
      <c r="B4" s="21" t="s">
        <v>11</v>
      </c>
      <c r="C4" s="21" t="s">
        <v>28</v>
      </c>
      <c r="D4" s="22" t="s">
        <v>10</v>
      </c>
      <c r="E4" s="22" t="s">
        <v>93</v>
      </c>
      <c r="F4" s="22" t="s">
        <v>94</v>
      </c>
    </row>
    <row r="5" spans="1:6" ht="15">
      <c r="A5" s="23">
        <v>1</v>
      </c>
      <c r="B5" s="24">
        <v>2</v>
      </c>
      <c r="C5" s="25">
        <v>3</v>
      </c>
      <c r="D5" s="26">
        <v>4</v>
      </c>
      <c r="E5" s="26">
        <v>5</v>
      </c>
      <c r="F5" s="26">
        <v>6</v>
      </c>
    </row>
    <row r="6" spans="1:6" ht="15">
      <c r="A6" s="27">
        <v>1</v>
      </c>
      <c r="B6" s="28" t="s">
        <v>64</v>
      </c>
      <c r="C6" s="29"/>
      <c r="D6" s="30"/>
      <c r="E6" s="31"/>
      <c r="F6" s="32"/>
    </row>
    <row r="7" spans="1:6" ht="37.5" customHeight="1">
      <c r="A7" s="33">
        <v>1.1</v>
      </c>
      <c r="B7" s="34" t="s">
        <v>79</v>
      </c>
      <c r="C7" s="35" t="s">
        <v>61</v>
      </c>
      <c r="D7" s="36">
        <v>1</v>
      </c>
      <c r="E7" s="10"/>
      <c r="F7" s="36"/>
    </row>
    <row r="8" spans="1:6" ht="53.25" customHeight="1">
      <c r="A8" s="33">
        <v>1.2</v>
      </c>
      <c r="B8" s="2" t="s">
        <v>62</v>
      </c>
      <c r="C8" s="35" t="s">
        <v>61</v>
      </c>
      <c r="D8" s="36">
        <v>1</v>
      </c>
      <c r="E8" s="10"/>
      <c r="F8" s="36"/>
    </row>
    <row r="9" spans="1:6" ht="45">
      <c r="A9" s="33">
        <v>1.3</v>
      </c>
      <c r="B9" s="34" t="s">
        <v>63</v>
      </c>
      <c r="C9" s="35" t="s">
        <v>61</v>
      </c>
      <c r="D9" s="36">
        <v>1</v>
      </c>
      <c r="E9" s="10"/>
      <c r="F9" s="36"/>
    </row>
    <row r="10" spans="1:6" ht="60">
      <c r="A10" s="33">
        <v>1.4</v>
      </c>
      <c r="B10" s="34" t="s">
        <v>80</v>
      </c>
      <c r="C10" s="35" t="s">
        <v>61</v>
      </c>
      <c r="D10" s="36">
        <v>1</v>
      </c>
      <c r="E10" s="10"/>
      <c r="F10" s="36"/>
    </row>
    <row r="11" spans="1:6" ht="15">
      <c r="A11" s="37">
        <v>2</v>
      </c>
      <c r="B11" s="28" t="s">
        <v>7</v>
      </c>
      <c r="C11" s="38"/>
      <c r="D11" s="39"/>
      <c r="E11" s="40"/>
      <c r="F11" s="32"/>
    </row>
    <row r="12" spans="1:6" ht="75">
      <c r="A12" s="41">
        <v>2.1</v>
      </c>
      <c r="B12" s="42" t="s">
        <v>33</v>
      </c>
      <c r="C12" s="43" t="s">
        <v>8</v>
      </c>
      <c r="D12" s="36">
        <v>2</v>
      </c>
      <c r="E12" s="36"/>
      <c r="F12" s="36"/>
    </row>
    <row r="13" spans="1:6" ht="60">
      <c r="A13" s="41">
        <v>2.2</v>
      </c>
      <c r="B13" s="44" t="s">
        <v>43</v>
      </c>
      <c r="C13" s="43" t="s">
        <v>8</v>
      </c>
      <c r="D13" s="36">
        <f>317+36-24</f>
        <v>329</v>
      </c>
      <c r="E13" s="36"/>
      <c r="F13" s="36"/>
    </row>
    <row r="14" spans="1:6" ht="30">
      <c r="A14" s="41">
        <v>2.3</v>
      </c>
      <c r="B14" s="45" t="s">
        <v>32</v>
      </c>
      <c r="C14" s="43" t="s">
        <v>8</v>
      </c>
      <c r="D14" s="36">
        <v>2</v>
      </c>
      <c r="E14" s="36"/>
      <c r="F14" s="36"/>
    </row>
    <row r="15" spans="1:6" ht="90">
      <c r="A15" s="41">
        <v>2.4</v>
      </c>
      <c r="B15" s="46" t="s">
        <v>88</v>
      </c>
      <c r="C15" s="43" t="s">
        <v>8</v>
      </c>
      <c r="D15" s="36">
        <v>2</v>
      </c>
      <c r="E15" s="36"/>
      <c r="F15" s="36"/>
    </row>
    <row r="16" spans="1:6" ht="15">
      <c r="A16" s="27">
        <v>3</v>
      </c>
      <c r="B16" s="47" t="s">
        <v>45</v>
      </c>
      <c r="C16" s="48"/>
      <c r="D16" s="49"/>
      <c r="E16" s="49"/>
      <c r="F16" s="32"/>
    </row>
    <row r="17" spans="1:6" ht="15">
      <c r="A17" s="41">
        <v>3.1</v>
      </c>
      <c r="B17" s="46" t="s">
        <v>46</v>
      </c>
      <c r="C17" s="43" t="s">
        <v>1</v>
      </c>
      <c r="D17" s="36">
        <v>230</v>
      </c>
      <c r="E17" s="36"/>
      <c r="F17" s="36"/>
    </row>
    <row r="18" spans="1:6" ht="15">
      <c r="A18" s="41">
        <v>3.2</v>
      </c>
      <c r="B18" s="46" t="s">
        <v>81</v>
      </c>
      <c r="C18" s="43" t="s">
        <v>8</v>
      </c>
      <c r="D18" s="36">
        <v>8</v>
      </c>
      <c r="E18" s="36"/>
      <c r="F18" s="36"/>
    </row>
    <row r="19" spans="1:6" ht="15">
      <c r="A19" s="41">
        <v>3.3</v>
      </c>
      <c r="B19" s="46" t="s">
        <v>48</v>
      </c>
      <c r="C19" s="43" t="s">
        <v>8</v>
      </c>
      <c r="D19" s="36">
        <v>48</v>
      </c>
      <c r="E19" s="36"/>
      <c r="F19" s="36"/>
    </row>
    <row r="20" spans="1:6" ht="30">
      <c r="A20" s="41">
        <v>3.4</v>
      </c>
      <c r="B20" s="44" t="s">
        <v>26</v>
      </c>
      <c r="C20" s="43" t="s">
        <v>2</v>
      </c>
      <c r="D20" s="36">
        <f>D17*50/1000</f>
        <v>11.5</v>
      </c>
      <c r="E20" s="36"/>
      <c r="F20" s="36"/>
    </row>
    <row r="21" spans="1:6" ht="15">
      <c r="A21" s="41">
        <v>3.5</v>
      </c>
      <c r="B21" s="45" t="s">
        <v>17</v>
      </c>
      <c r="C21" s="43" t="s">
        <v>2</v>
      </c>
      <c r="D21" s="36">
        <v>4</v>
      </c>
      <c r="E21" s="36"/>
      <c r="F21" s="36"/>
    </row>
    <row r="22" spans="1:6" ht="30">
      <c r="A22" s="41">
        <v>3.6</v>
      </c>
      <c r="B22" s="45" t="s">
        <v>54</v>
      </c>
      <c r="C22" s="43" t="s">
        <v>22</v>
      </c>
      <c r="D22" s="36">
        <f>D17*0.17</f>
        <v>39.1</v>
      </c>
      <c r="E22" s="36"/>
      <c r="F22" s="36"/>
    </row>
    <row r="23" spans="1:6" ht="15">
      <c r="A23" s="41">
        <v>3.7</v>
      </c>
      <c r="B23" s="50" t="s">
        <v>82</v>
      </c>
      <c r="C23" s="43" t="s">
        <v>8</v>
      </c>
      <c r="D23" s="36">
        <v>8</v>
      </c>
      <c r="E23" s="36"/>
      <c r="F23" s="36"/>
    </row>
    <row r="24" spans="1:6" ht="15">
      <c r="A24" s="27">
        <v>4</v>
      </c>
      <c r="B24" s="47" t="s">
        <v>27</v>
      </c>
      <c r="C24" s="48"/>
      <c r="D24" s="49"/>
      <c r="E24" s="49"/>
      <c r="F24" s="32"/>
    </row>
    <row r="25" spans="1:6" ht="60">
      <c r="A25" s="41">
        <v>4.1</v>
      </c>
      <c r="B25" s="45" t="s">
        <v>44</v>
      </c>
      <c r="C25" s="43"/>
      <c r="D25" s="36"/>
      <c r="E25" s="36"/>
      <c r="F25" s="36"/>
    </row>
    <row r="26" spans="1:6" ht="15">
      <c r="A26" s="41" t="s">
        <v>47</v>
      </c>
      <c r="B26" s="45" t="s">
        <v>49</v>
      </c>
      <c r="C26" s="43" t="s">
        <v>1</v>
      </c>
      <c r="D26" s="36">
        <v>98</v>
      </c>
      <c r="E26" s="8"/>
      <c r="F26" s="36"/>
    </row>
    <row r="27" spans="1:6" ht="30">
      <c r="A27" s="41">
        <v>4.2</v>
      </c>
      <c r="B27" s="45" t="s">
        <v>29</v>
      </c>
      <c r="C27" s="43" t="s">
        <v>1</v>
      </c>
      <c r="D27" s="36">
        <v>98</v>
      </c>
      <c r="E27" s="8"/>
      <c r="F27" s="36"/>
    </row>
    <row r="28" spans="1:6" ht="45">
      <c r="A28" s="41">
        <v>4.3</v>
      </c>
      <c r="B28" s="45" t="s">
        <v>60</v>
      </c>
      <c r="C28" s="43"/>
      <c r="D28" s="36"/>
      <c r="E28" s="36"/>
      <c r="F28" s="36"/>
    </row>
    <row r="29" spans="1:6" ht="15">
      <c r="A29" s="41" t="s">
        <v>65</v>
      </c>
      <c r="B29" s="45" t="s">
        <v>75</v>
      </c>
      <c r="C29" s="43" t="s">
        <v>1</v>
      </c>
      <c r="D29" s="36">
        <v>63</v>
      </c>
      <c r="E29" s="36"/>
      <c r="F29" s="36"/>
    </row>
    <row r="30" spans="1:6" ht="45">
      <c r="A30" s="41">
        <v>4.4</v>
      </c>
      <c r="B30" s="45" t="s">
        <v>24</v>
      </c>
      <c r="C30" s="43"/>
      <c r="D30" s="36"/>
      <c r="E30" s="36"/>
      <c r="F30" s="36"/>
    </row>
    <row r="31" spans="1:6" ht="15">
      <c r="A31" s="41" t="s">
        <v>66</v>
      </c>
      <c r="B31" s="45" t="s">
        <v>50</v>
      </c>
      <c r="C31" s="43" t="s">
        <v>1</v>
      </c>
      <c r="D31" s="51">
        <v>322</v>
      </c>
      <c r="E31" s="9"/>
      <c r="F31" s="36"/>
    </row>
    <row r="32" spans="1:6" ht="15">
      <c r="A32" s="41" t="s">
        <v>67</v>
      </c>
      <c r="B32" s="45" t="s">
        <v>85</v>
      </c>
      <c r="C32" s="43" t="s">
        <v>1</v>
      </c>
      <c r="D32" s="51">
        <v>406</v>
      </c>
      <c r="E32" s="9"/>
      <c r="F32" s="36"/>
    </row>
    <row r="33" spans="1:6" ht="30">
      <c r="A33" s="41" t="s">
        <v>68</v>
      </c>
      <c r="B33" s="45" t="s">
        <v>89</v>
      </c>
      <c r="C33" s="43" t="s">
        <v>1</v>
      </c>
      <c r="D33" s="36">
        <v>812</v>
      </c>
      <c r="E33" s="9"/>
      <c r="F33" s="36"/>
    </row>
    <row r="34" spans="1:6" ht="45">
      <c r="A34" s="41">
        <v>4.5</v>
      </c>
      <c r="B34" s="45" t="s">
        <v>25</v>
      </c>
      <c r="C34" s="43"/>
      <c r="D34" s="36"/>
      <c r="E34" s="9"/>
      <c r="F34" s="36"/>
    </row>
    <row r="35" spans="1:6" ht="15">
      <c r="A35" s="41" t="s">
        <v>69</v>
      </c>
      <c r="B35" s="45" t="s">
        <v>58</v>
      </c>
      <c r="C35" s="43" t="s">
        <v>1</v>
      </c>
      <c r="D35" s="36">
        <v>207</v>
      </c>
      <c r="E35" s="9"/>
      <c r="F35" s="36"/>
    </row>
    <row r="36" spans="1:6" ht="15">
      <c r="A36" s="41" t="s">
        <v>70</v>
      </c>
      <c r="B36" s="45" t="s">
        <v>59</v>
      </c>
      <c r="C36" s="43" t="s">
        <v>1</v>
      </c>
      <c r="D36" s="36">
        <v>261</v>
      </c>
      <c r="E36" s="9"/>
      <c r="F36" s="36"/>
    </row>
    <row r="37" spans="1:6" s="52" customFormat="1" ht="30">
      <c r="A37" s="41" t="s">
        <v>71</v>
      </c>
      <c r="B37" s="45" t="s">
        <v>87</v>
      </c>
      <c r="C37" s="43" t="s">
        <v>1</v>
      </c>
      <c r="D37" s="36">
        <v>531</v>
      </c>
      <c r="E37" s="9"/>
      <c r="F37" s="36"/>
    </row>
    <row r="38" spans="1:6" s="52" customFormat="1" ht="45">
      <c r="A38" s="41">
        <v>4.6</v>
      </c>
      <c r="B38" s="45" t="s">
        <v>52</v>
      </c>
      <c r="C38" s="43" t="s">
        <v>1</v>
      </c>
      <c r="D38" s="36">
        <f>570-24</f>
        <v>546</v>
      </c>
      <c r="E38" s="9"/>
      <c r="F38" s="36"/>
    </row>
    <row r="39" spans="1:6" s="52" customFormat="1" ht="45">
      <c r="A39" s="41">
        <v>4.7</v>
      </c>
      <c r="B39" s="45" t="s">
        <v>51</v>
      </c>
      <c r="C39" s="43" t="s">
        <v>1</v>
      </c>
      <c r="D39" s="36">
        <v>124</v>
      </c>
      <c r="E39" s="9"/>
      <c r="F39" s="36"/>
    </row>
    <row r="40" spans="1:6" s="52" customFormat="1" ht="30">
      <c r="A40" s="41">
        <v>4.8</v>
      </c>
      <c r="B40" s="45" t="s">
        <v>77</v>
      </c>
      <c r="C40" s="43" t="s">
        <v>1</v>
      </c>
      <c r="D40" s="36">
        <v>91</v>
      </c>
      <c r="E40" s="9"/>
      <c r="F40" s="36"/>
    </row>
    <row r="41" spans="1:6" ht="15">
      <c r="A41" s="27">
        <v>5</v>
      </c>
      <c r="B41" s="47" t="s">
        <v>12</v>
      </c>
      <c r="C41" s="29"/>
      <c r="D41" s="53"/>
      <c r="E41" s="53"/>
      <c r="F41" s="32"/>
    </row>
    <row r="42" spans="1:6" ht="15">
      <c r="A42" s="54">
        <v>5.1</v>
      </c>
      <c r="B42" s="55" t="s">
        <v>13</v>
      </c>
      <c r="C42" s="56"/>
      <c r="D42" s="39"/>
      <c r="E42" s="39"/>
      <c r="F42" s="39"/>
    </row>
    <row r="43" spans="1:6" ht="30">
      <c r="A43" s="41" t="s">
        <v>72</v>
      </c>
      <c r="B43" s="45" t="s">
        <v>14</v>
      </c>
      <c r="C43" s="43" t="s">
        <v>8</v>
      </c>
      <c r="D43" s="36">
        <v>138</v>
      </c>
      <c r="E43" s="9"/>
      <c r="F43" s="36"/>
    </row>
    <row r="44" spans="1:6" ht="30">
      <c r="A44" s="57" t="s">
        <v>73</v>
      </c>
      <c r="B44" s="45" t="s">
        <v>15</v>
      </c>
      <c r="C44" s="43" t="s">
        <v>8</v>
      </c>
      <c r="D44" s="36">
        <v>59</v>
      </c>
      <c r="E44" s="9"/>
      <c r="F44" s="36"/>
    </row>
    <row r="45" spans="1:6" ht="30">
      <c r="A45" s="57" t="s">
        <v>74</v>
      </c>
      <c r="B45" s="45" t="s">
        <v>16</v>
      </c>
      <c r="C45" s="43" t="s">
        <v>8</v>
      </c>
      <c r="D45" s="58"/>
      <c r="E45" s="9"/>
      <c r="F45" s="36"/>
    </row>
    <row r="46" spans="1:6" ht="30">
      <c r="A46" s="41">
        <v>5.2</v>
      </c>
      <c r="B46" s="44" t="s">
        <v>26</v>
      </c>
      <c r="C46" s="43" t="s">
        <v>2</v>
      </c>
      <c r="D46" s="36">
        <f>3246*50/1000</f>
        <v>162.3</v>
      </c>
      <c r="E46" s="9"/>
      <c r="F46" s="36"/>
    </row>
    <row r="47" spans="1:6" ht="15">
      <c r="A47" s="41">
        <v>5.3</v>
      </c>
      <c r="B47" s="44" t="s">
        <v>83</v>
      </c>
      <c r="C47" s="43" t="s">
        <v>2</v>
      </c>
      <c r="D47" s="36">
        <v>2</v>
      </c>
      <c r="E47" s="9"/>
      <c r="F47" s="36"/>
    </row>
    <row r="48" spans="1:6" ht="15">
      <c r="A48" s="41">
        <v>5.4</v>
      </c>
      <c r="B48" s="45" t="s">
        <v>17</v>
      </c>
      <c r="C48" s="43" t="s">
        <v>2</v>
      </c>
      <c r="D48" s="36">
        <v>60</v>
      </c>
      <c r="E48" s="9"/>
      <c r="F48" s="36"/>
    </row>
    <row r="49" spans="1:6" ht="30">
      <c r="A49" s="41">
        <v>5.5</v>
      </c>
      <c r="B49" s="45" t="s">
        <v>53</v>
      </c>
      <c r="C49" s="5" t="s">
        <v>22</v>
      </c>
      <c r="D49" s="36">
        <f>(D26+D29+D31+D32+D33+D35+D36+D37)*0.15</f>
        <v>405</v>
      </c>
      <c r="E49" s="9"/>
      <c r="F49" s="36"/>
    </row>
    <row r="50" spans="1:6" ht="30">
      <c r="A50" s="41">
        <v>5.6</v>
      </c>
      <c r="B50" s="45" t="s">
        <v>76</v>
      </c>
      <c r="C50" s="5" t="s">
        <v>22</v>
      </c>
      <c r="D50" s="36">
        <f>D38*0.17</f>
        <v>92.82000000000001</v>
      </c>
      <c r="E50" s="9"/>
      <c r="F50" s="36"/>
    </row>
    <row r="51" spans="1:6" ht="30">
      <c r="A51" s="27">
        <v>6</v>
      </c>
      <c r="B51" s="47" t="s">
        <v>18</v>
      </c>
      <c r="C51" s="29"/>
      <c r="D51" s="53"/>
      <c r="E51" s="39"/>
      <c r="F51" s="32"/>
    </row>
    <row r="52" spans="1:6" ht="60">
      <c r="A52" s="41">
        <v>6.1</v>
      </c>
      <c r="B52" s="45" t="s">
        <v>31</v>
      </c>
      <c r="C52" s="43" t="s">
        <v>8</v>
      </c>
      <c r="D52" s="36">
        <v>21</v>
      </c>
      <c r="E52" s="9"/>
      <c r="F52" s="36"/>
    </row>
    <row r="53" spans="1:6" ht="15">
      <c r="A53" s="41">
        <v>6.2</v>
      </c>
      <c r="B53" s="45" t="s">
        <v>30</v>
      </c>
      <c r="C53" s="43" t="s">
        <v>8</v>
      </c>
      <c r="D53" s="36">
        <v>76</v>
      </c>
      <c r="E53" s="9"/>
      <c r="F53" s="36"/>
    </row>
    <row r="54" spans="1:6" ht="15">
      <c r="A54" s="27">
        <v>7</v>
      </c>
      <c r="B54" s="47" t="s">
        <v>19</v>
      </c>
      <c r="C54" s="29"/>
      <c r="D54" s="53"/>
      <c r="E54" s="53"/>
      <c r="F54" s="32"/>
    </row>
    <row r="55" spans="1:6" ht="30">
      <c r="A55" s="41">
        <v>7.1</v>
      </c>
      <c r="B55" s="45" t="s">
        <v>23</v>
      </c>
      <c r="C55" s="43" t="s">
        <v>8</v>
      </c>
      <c r="D55" s="36">
        <v>10</v>
      </c>
      <c r="E55" s="8"/>
      <c r="F55" s="36"/>
    </row>
    <row r="56" spans="1:6" ht="30">
      <c r="A56" s="41">
        <v>7.2</v>
      </c>
      <c r="B56" s="45" t="s">
        <v>20</v>
      </c>
      <c r="C56" s="43" t="s">
        <v>8</v>
      </c>
      <c r="D56" s="36">
        <v>14</v>
      </c>
      <c r="E56" s="8"/>
      <c r="F56" s="36"/>
    </row>
    <row r="57" spans="1:6" ht="30">
      <c r="A57" s="41">
        <v>7.3</v>
      </c>
      <c r="B57" s="45" t="s">
        <v>21</v>
      </c>
      <c r="C57" s="43" t="s">
        <v>8</v>
      </c>
      <c r="D57" s="36">
        <v>50</v>
      </c>
      <c r="E57" s="8"/>
      <c r="F57" s="36"/>
    </row>
    <row r="58" spans="1:6" ht="15">
      <c r="A58" s="41">
        <v>7.6</v>
      </c>
      <c r="B58" s="45" t="s">
        <v>55</v>
      </c>
      <c r="C58" s="43" t="s">
        <v>8</v>
      </c>
      <c r="D58" s="36">
        <v>7</v>
      </c>
      <c r="E58" s="8"/>
      <c r="F58" s="36"/>
    </row>
    <row r="59" spans="1:6" ht="15">
      <c r="A59" s="27">
        <v>8</v>
      </c>
      <c r="B59" s="47" t="s">
        <v>78</v>
      </c>
      <c r="C59" s="56"/>
      <c r="D59" s="39"/>
      <c r="E59" s="11"/>
      <c r="F59" s="32"/>
    </row>
    <row r="60" spans="1:6" ht="30">
      <c r="A60" s="41">
        <v>8.1</v>
      </c>
      <c r="B60" s="45" t="s">
        <v>91</v>
      </c>
      <c r="C60" s="43" t="s">
        <v>1</v>
      </c>
      <c r="D60" s="36">
        <v>32</v>
      </c>
      <c r="E60" s="36"/>
      <c r="F60" s="36"/>
    </row>
    <row r="61" spans="1:6" ht="15">
      <c r="A61" s="41">
        <v>8.2</v>
      </c>
      <c r="B61" s="45" t="s">
        <v>90</v>
      </c>
      <c r="C61" s="43" t="s">
        <v>8</v>
      </c>
      <c r="D61" s="36">
        <v>4</v>
      </c>
      <c r="E61" s="36"/>
      <c r="F61" s="36"/>
    </row>
    <row r="62" spans="1:6" ht="45">
      <c r="A62" s="27">
        <v>9</v>
      </c>
      <c r="B62" s="47" t="s">
        <v>84</v>
      </c>
      <c r="C62" s="56"/>
      <c r="D62" s="39"/>
      <c r="E62" s="39"/>
      <c r="F62" s="32"/>
    </row>
    <row r="63" spans="1:6" ht="30">
      <c r="A63" s="41">
        <v>9.1</v>
      </c>
      <c r="B63" s="2" t="s">
        <v>34</v>
      </c>
      <c r="C63" s="3" t="s">
        <v>35</v>
      </c>
      <c r="D63" s="36">
        <f>(D64+D65+D66)*1.1</f>
        <v>63.14</v>
      </c>
      <c r="E63" s="6"/>
      <c r="F63" s="36"/>
    </row>
    <row r="64" spans="1:6" ht="45">
      <c r="A64" s="41">
        <v>9.2</v>
      </c>
      <c r="B64" s="2" t="s">
        <v>36</v>
      </c>
      <c r="C64" s="3" t="s">
        <v>35</v>
      </c>
      <c r="D64" s="59">
        <v>3</v>
      </c>
      <c r="E64" s="6"/>
      <c r="F64" s="36"/>
    </row>
    <row r="65" spans="1:6" ht="17.25">
      <c r="A65" s="41">
        <v>9.3</v>
      </c>
      <c r="B65" s="4" t="s">
        <v>37</v>
      </c>
      <c r="C65" s="5" t="s">
        <v>35</v>
      </c>
      <c r="D65" s="59">
        <v>19.4</v>
      </c>
      <c r="E65" s="7"/>
      <c r="F65" s="36"/>
    </row>
    <row r="66" spans="1:6" ht="15">
      <c r="A66" s="41">
        <v>9.4</v>
      </c>
      <c r="B66" s="4" t="s">
        <v>56</v>
      </c>
      <c r="C66" s="5" t="s">
        <v>57</v>
      </c>
      <c r="D66" s="36">
        <v>35</v>
      </c>
      <c r="E66" s="6"/>
      <c r="F66" s="36"/>
    </row>
    <row r="67" spans="1:6" ht="30">
      <c r="A67" s="41">
        <v>9.5</v>
      </c>
      <c r="B67" s="2" t="s">
        <v>38</v>
      </c>
      <c r="C67" s="3" t="s">
        <v>39</v>
      </c>
      <c r="D67" s="36">
        <v>1.5</v>
      </c>
      <c r="E67" s="36"/>
      <c r="F67" s="36"/>
    </row>
    <row r="68" spans="1:6" ht="17.25">
      <c r="A68" s="41">
        <v>9.6</v>
      </c>
      <c r="B68" s="2" t="s">
        <v>86</v>
      </c>
      <c r="C68" s="5" t="s">
        <v>35</v>
      </c>
      <c r="D68" s="36">
        <v>10</v>
      </c>
      <c r="E68" s="6"/>
      <c r="F68" s="36"/>
    </row>
    <row r="69" spans="1:6" ht="15">
      <c r="A69" s="41"/>
      <c r="B69" s="60" t="s">
        <v>40</v>
      </c>
      <c r="C69" s="61"/>
      <c r="D69" s="62"/>
      <c r="E69" s="63"/>
      <c r="F69" s="62"/>
    </row>
    <row r="70" spans="1:6" ht="15">
      <c r="A70" s="41"/>
      <c r="B70" s="61" t="s">
        <v>41</v>
      </c>
      <c r="C70" s="61"/>
      <c r="D70" s="62"/>
      <c r="E70" s="63"/>
      <c r="F70" s="62"/>
    </row>
    <row r="71" spans="1:6" ht="15">
      <c r="A71" s="41"/>
      <c r="B71" s="60" t="s">
        <v>42</v>
      </c>
      <c r="C71" s="61"/>
      <c r="D71" s="62"/>
      <c r="E71" s="63"/>
      <c r="F71" s="62"/>
    </row>
    <row r="72" ht="15">
      <c r="A72" s="64"/>
    </row>
    <row r="73" ht="15">
      <c r="A73" s="64"/>
    </row>
    <row r="74" ht="15">
      <c r="A74" s="65"/>
    </row>
    <row r="75" ht="15">
      <c r="A75" s="66"/>
    </row>
    <row r="76" spans="1:6" ht="26.25" hidden="1">
      <c r="A76" s="67" t="s">
        <v>3</v>
      </c>
      <c r="B76" s="68" t="s">
        <v>4</v>
      </c>
      <c r="C76" s="69" t="s">
        <v>0</v>
      </c>
      <c r="D76" s="8">
        <v>1</v>
      </c>
      <c r="E76" s="70">
        <v>178808</v>
      </c>
      <c r="F76" s="70">
        <f>D76*E76</f>
        <v>178808</v>
      </c>
    </row>
    <row r="77" spans="1:6" ht="26.25" hidden="1">
      <c r="A77" s="71" t="s">
        <v>5</v>
      </c>
      <c r="B77" s="72" t="s">
        <v>6</v>
      </c>
      <c r="C77" s="73" t="s">
        <v>1</v>
      </c>
      <c r="D77" s="74">
        <v>3200</v>
      </c>
      <c r="E77" s="75">
        <v>26.776498</v>
      </c>
      <c r="F77" s="70">
        <f>D77*E77</f>
        <v>85684.7936</v>
      </c>
    </row>
    <row r="79" spans="1:6" ht="12.75">
      <c r="A79" s="76"/>
      <c r="B79" s="82"/>
      <c r="C79" s="83"/>
      <c r="D79" s="83"/>
      <c r="E79" s="83"/>
      <c r="F79" s="77"/>
    </row>
    <row r="80" spans="1:6" ht="15">
      <c r="A80" s="76"/>
      <c r="B80" s="78"/>
      <c r="C80" s="79"/>
      <c r="D80" s="80"/>
      <c r="E80" s="77"/>
      <c r="F80" s="77"/>
    </row>
  </sheetData>
  <sheetProtection/>
  <mergeCells count="2">
    <mergeCell ref="A2:F2"/>
    <mergeCell ref="B79:E79"/>
  </mergeCells>
  <printOptions/>
  <pageMargins left="0.7480314960629921" right="0.7480314960629921" top="0.984251968503937" bottom="0.984251968503937" header="0.5118110236220472" footer="0.5118110236220472"/>
  <pageSetup horizontalDpi="600" verticalDpi="600" orientation="portrait" scale="61" r:id="rId2"/>
  <headerFooter alignWithMargins="0">
    <oddHeader>&amp;L&amp;"AcadNusx,Regular"Jinvalhesis kaSxali
zedapiruli wyalsagdebis kaSxlis sacementacio fardis proeqti
danarTi 2.1 xarjTaRricxva
&amp;R&amp;G</oddHeader>
    <oddFooter>&amp;L5578/XXXX</oddFooter>
  </headerFooter>
  <rowBreaks count="1" manualBreakCount="1">
    <brk id="33" max="5" man="1"/>
  </rowBreaks>
  <colBreaks count="1" manualBreakCount="1">
    <brk id="6"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EnguriPIU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 Matcharadze</dc:creator>
  <cp:keywords/>
  <dc:description/>
  <cp:lastModifiedBy>Diana Bichelashvili</cp:lastModifiedBy>
  <cp:lastPrinted>2010-08-13T11:21:58Z</cp:lastPrinted>
  <dcterms:created xsi:type="dcterms:W3CDTF">2004-09-11T18:34:35Z</dcterms:created>
  <dcterms:modified xsi:type="dcterms:W3CDTF">2019-09-27T10:11:39Z</dcterms:modified>
  <cp:category/>
  <cp:version/>
  <cp:contentType/>
  <cp:contentStatus/>
</cp:coreProperties>
</file>